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3740" activeTab="1"/>
  </bookViews>
  <sheets>
    <sheet name="MT03" sheetId="1" r:id="rId1"/>
    <sheet name="MTOsport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<sst xmlns="http://schemas.openxmlformats.org/spreadsheetml/2006/main" count="28" uniqueCount="18">
  <si>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Schwerpunktberechnung am AutoGyro MT-03</t>
  </si>
  <si>
    <t>Position</t>
  </si>
  <si>
    <t>Gewicht (kg)</t>
  </si>
  <si>
    <t>Hebel-Arm (mm)</t>
  </si>
  <si>
    <t>Moment (kgmm)</t>
  </si>
  <si>
    <t>D-MGYR</t>
  </si>
  <si>
    <t>Pilot</t>
  </si>
  <si>
    <t>Copilot</t>
  </si>
  <si>
    <t>Kraftstoff</t>
  </si>
  <si>
    <t>* TOM = Take Off Mass</t>
  </si>
  <si>
    <t>Liter</t>
  </si>
  <si>
    <t>Gepäck, Pilot</t>
  </si>
  <si>
    <t>Gepäck, Copilot</t>
  </si>
  <si>
    <t>Abfluggewicht TOM*</t>
  </si>
  <si>
    <t>Schwerpunktberechnung am AutoGyro MTOsport</t>
  </si>
  <si>
    <t>D-Mxxx</t>
  </si>
  <si>
    <t>Copilot, Passagier</t>
  </si>
  <si>
    <t>Gepäck, Copilot, Passagier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</si>
</sst>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.25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9.25"/>
      <name val="Arial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4" fontId="3" fillId="2" borderId="4" xfId="0" applyNumberFormat="1" applyFont="1" applyFill="1" applyBorder="1" applyAlignment="1">
      <alignment/>
    </xf>
    <xf numFmtId="4" fontId="0" fillId="2" borderId="5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3" borderId="8" xfId="0" applyNumberFormat="1" applyFill="1" applyBorder="1" applyAlignment="1">
      <alignment/>
    </xf>
    <xf numFmtId="4" fontId="0" fillId="4" borderId="9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0" fillId="5" borderId="4" xfId="0" applyNumberFormat="1" applyFont="1" applyFill="1" applyBorder="1" applyAlignment="1">
      <alignment horizontal="center"/>
    </xf>
    <xf numFmtId="172" fontId="0" fillId="4" borderId="12" xfId="0" applyNumberFormat="1" applyFill="1" applyBorder="1" applyAlignment="1">
      <alignment/>
    </xf>
    <xf numFmtId="172" fontId="0" fillId="4" borderId="13" xfId="0" applyNumberFormat="1" applyFill="1" applyBorder="1" applyAlignment="1">
      <alignment/>
    </xf>
    <xf numFmtId="172" fontId="0" fillId="4" borderId="9" xfId="0" applyNumberFormat="1" applyFill="1" applyBorder="1" applyAlignment="1">
      <alignment/>
    </xf>
    <xf numFmtId="172" fontId="3" fillId="5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Longitudinal CG MT-03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125"/>
          <c:w val="0.85325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TOM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99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  <c:separator> </c:separator>
            </c:dLbl>
            <c:numFmt formatCode="#,##0" sourceLinked="0"/>
            <c:spPr>
              <a:noFill/>
              <a:ln w="12700">
                <a:solidFill>
                  <a:srgbClr val="FFFF99"/>
                </a:solidFill>
              </a:ln>
            </c:spPr>
            <c:showLegendKey val="0"/>
            <c:showVal val="0"/>
            <c:showBubbleSize val="0"/>
            <c:showCatName val="1"/>
            <c:showSerName val="1"/>
            <c:showPercent val="0"/>
            <c:separator> </c:separator>
          </c:dLbls>
          <c:xVal>
            <c:numRef>
              <c:f>MT03!$D$10</c:f>
              <c:numCache/>
            </c:numRef>
          </c:xVal>
          <c:yVal>
            <c:numRef>
              <c:f>MT03!$C$10</c:f>
              <c:numCache/>
            </c:numRef>
          </c:yVal>
          <c:smooth val="0"/>
        </c:ser>
        <c:axId val="9507954"/>
        <c:axId val="18462723"/>
      </c:scatterChart>
      <c:valAx>
        <c:axId val="9507954"/>
        <c:scaling>
          <c:orientation val="minMax"/>
          <c:max val="44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Schwerpunkt (mm)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At val="1"/>
        <c:crossBetween val="midCat"/>
        <c:dispUnits/>
        <c:majorUnit val="25"/>
      </c:valAx>
      <c:valAx>
        <c:axId val="18462723"/>
        <c:scaling>
          <c:orientation val="minMax"/>
          <c:max val="475"/>
          <c:min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Abfluggewicht (kg)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Longitudinal CG MTOsport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42"/>
          <c:w val="0.853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TOM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99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  <c:separator> </c:separator>
            </c:dLbl>
            <c:numFmt formatCode="#,##0" sourceLinked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1"/>
            <c:showSerName val="1"/>
            <c:showPercent val="0"/>
            <c:separator> </c:separator>
          </c:dLbls>
          <c:xVal>
            <c:numRef>
              <c:f>MTOsport!$D$10</c:f>
              <c:numCache/>
            </c:numRef>
          </c:xVal>
          <c:yVal>
            <c:numRef>
              <c:f>MTOsport!$C$10</c:f>
              <c:numCache/>
            </c:numRef>
          </c:yVal>
          <c:smooth val="0"/>
        </c:ser>
        <c:axId val="31946780"/>
        <c:axId val="19085565"/>
      </c:scatterChart>
      <c:valAx>
        <c:axId val="31946780"/>
        <c:scaling>
          <c:orientation val="minMax"/>
          <c:max val="500"/>
          <c:min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Schwerpunkt (mm)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At val="1"/>
        <c:crossBetween val="midCat"/>
        <c:dispUnits/>
        <c:majorUnit val="25"/>
      </c:valAx>
      <c:valAx>
        <c:axId val="19085565"/>
        <c:scaling>
          <c:orientation val="minMax"/>
          <c:max val="525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Abfluggewicht (kg)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104775</xdr:rowOff>
    </xdr:from>
    <xdr:to>
      <xdr:col>7</xdr:col>
      <xdr:colOff>542925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33350" y="2933700"/>
        <a:ext cx="74295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20</xdr:row>
      <xdr:rowOff>152400</xdr:rowOff>
    </xdr:from>
    <xdr:to>
      <xdr:col>6</xdr:col>
      <xdr:colOff>266700</xdr:colOff>
      <xdr:row>37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619250" y="4114800"/>
          <a:ext cx="4905375" cy="26765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104775</xdr:rowOff>
    </xdr:from>
    <xdr:to>
      <xdr:col>7</xdr:col>
      <xdr:colOff>542925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33350" y="2933700"/>
        <a:ext cx="75819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24</xdr:row>
      <xdr:rowOff>95250</xdr:rowOff>
    </xdr:from>
    <xdr:to>
      <xdr:col>5</xdr:col>
      <xdr:colOff>0</xdr:colOff>
      <xdr:row>39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1943100" y="4705350"/>
          <a:ext cx="3705225" cy="2400300"/>
        </a:xfrm>
        <a:prstGeom prst="rect">
          <a:avLst/>
        </a:prstGeom>
        <a:solidFill>
          <a:srgbClr val="CCFFCC">
            <a:alpha val="30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5" sqref="C5"/>
    </sheetView>
  </sheetViews>
  <sheetFormatPr defaultColWidth="11.421875" defaultRowHeight="12.75"/>
  <cols>
    <col min="1" max="1" width="23.00390625" style="0" customWidth="1"/>
    <col min="2" max="2" width="9.57421875" style="0" customWidth="1"/>
    <col min="3" max="3" width="14.57421875" style="0" customWidth="1"/>
    <col min="4" max="4" width="17.140625" style="0" customWidth="1"/>
    <col min="5" max="5" width="18.140625" style="0" customWidth="1"/>
  </cols>
  <sheetData>
    <row r="1" spans="1:5" s="1" customFormat="1" ht="40.5" customHeight="1">
      <c r="A1" s="23" t="s">
        <v>0</v>
      </c>
      <c r="B1" s="23"/>
      <c r="C1" s="23"/>
      <c r="D1" s="23"/>
      <c r="E1" s="23"/>
    </row>
    <row r="3" spans="1:5" s="2" customFormat="1" ht="15.75" thickBot="1">
      <c r="A3" s="6" t="s">
        <v>1</v>
      </c>
      <c r="B3" s="6" t="s">
        <v>10</v>
      </c>
      <c r="C3" s="6" t="s">
        <v>2</v>
      </c>
      <c r="D3" s="6" t="s">
        <v>3</v>
      </c>
      <c r="E3" s="6" t="s">
        <v>4</v>
      </c>
    </row>
    <row r="4" spans="1:5" ht="12.75">
      <c r="A4" s="4" t="s">
        <v>5</v>
      </c>
      <c r="B4" s="9"/>
      <c r="C4" s="16">
        <v>248.4</v>
      </c>
      <c r="D4" s="19">
        <v>-38.7</v>
      </c>
      <c r="E4" s="10">
        <f aca="true" t="shared" si="0" ref="E4:E9">C4*D4</f>
        <v>-9613.080000000002</v>
      </c>
    </row>
    <row r="5" spans="1:5" ht="12.75">
      <c r="A5" s="5" t="s">
        <v>6</v>
      </c>
      <c r="B5" s="11"/>
      <c r="C5" s="17">
        <v>70</v>
      </c>
      <c r="D5" s="20">
        <v>1250</v>
      </c>
      <c r="E5" s="12">
        <f t="shared" si="0"/>
        <v>87500</v>
      </c>
    </row>
    <row r="6" spans="1:5" ht="12.75">
      <c r="A6" s="5" t="s">
        <v>7</v>
      </c>
      <c r="B6" s="11"/>
      <c r="C6" s="17">
        <v>70</v>
      </c>
      <c r="D6" s="20">
        <v>500</v>
      </c>
      <c r="E6" s="12">
        <f t="shared" si="0"/>
        <v>35000</v>
      </c>
    </row>
    <row r="7" spans="1:5" ht="12.75">
      <c r="A7" s="5" t="s">
        <v>11</v>
      </c>
      <c r="B7" s="11"/>
      <c r="C7" s="17">
        <v>0</v>
      </c>
      <c r="D7" s="20">
        <v>1290</v>
      </c>
      <c r="E7" s="12">
        <f t="shared" si="0"/>
        <v>0</v>
      </c>
    </row>
    <row r="8" spans="1:5" ht="12.75">
      <c r="A8" s="5" t="s">
        <v>12</v>
      </c>
      <c r="B8" s="11"/>
      <c r="C8" s="17">
        <v>0</v>
      </c>
      <c r="D8" s="20">
        <v>530</v>
      </c>
      <c r="E8" s="12">
        <f t="shared" si="0"/>
        <v>0</v>
      </c>
    </row>
    <row r="9" spans="1:5" ht="13.5" thickBot="1">
      <c r="A9" s="5" t="s">
        <v>8</v>
      </c>
      <c r="B9" s="15">
        <v>50</v>
      </c>
      <c r="C9" s="13">
        <f>B9*0.75</f>
        <v>37.5</v>
      </c>
      <c r="D9" s="21">
        <v>270</v>
      </c>
      <c r="E9" s="14">
        <f t="shared" si="0"/>
        <v>10125</v>
      </c>
    </row>
    <row r="10" spans="1:5" s="3" customFormat="1" ht="19.5" customHeight="1" thickBot="1">
      <c r="A10" s="7" t="s">
        <v>13</v>
      </c>
      <c r="B10" s="8"/>
      <c r="C10" s="18">
        <f>SUM(C4:C9)</f>
        <v>425.9</v>
      </c>
      <c r="D10" s="22">
        <f>E10/C10</f>
        <v>288.82817562808174</v>
      </c>
      <c r="E10" s="18">
        <f>SUM(E4:E9)</f>
        <v>123011.92</v>
      </c>
    </row>
    <row r="11" ht="31.5" customHeight="1"/>
    <row r="12" ht="12.75">
      <c r="A12" t="s">
        <v>9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7" sqref="C7"/>
    </sheetView>
  </sheetViews>
  <sheetFormatPr defaultColWidth="11.421875" defaultRowHeight="12.75"/>
  <cols>
    <col min="1" max="1" width="25.28125" style="0" customWidth="1"/>
    <col min="2" max="2" width="9.57421875" style="0" customWidth="1"/>
    <col min="3" max="3" width="14.57421875" style="0" customWidth="1"/>
    <col min="4" max="4" width="17.140625" style="0" customWidth="1"/>
    <col min="5" max="5" width="18.140625" style="0" customWidth="1"/>
  </cols>
  <sheetData>
    <row r="1" spans="1:5" s="1" customFormat="1" ht="40.5" customHeight="1">
      <c r="A1" s="23" t="s">
        <v>14</v>
      </c>
      <c r="B1" s="23"/>
      <c r="C1" s="23"/>
      <c r="D1" s="23"/>
      <c r="E1" s="23"/>
    </row>
    <row r="3" spans="1:5" s="2" customFormat="1" ht="15.75" thickBot="1">
      <c r="A3" s="6" t="s">
        <v>1</v>
      </c>
      <c r="B3" s="6" t="s">
        <v>10</v>
      </c>
      <c r="C3" s="6" t="s">
        <v>2</v>
      </c>
      <c r="D3" s="6" t="s">
        <v>3</v>
      </c>
      <c r="E3" s="6" t="s">
        <v>4</v>
      </c>
    </row>
    <row r="4" spans="1:5" ht="12.75">
      <c r="A4" s="4" t="s">
        <v>15</v>
      </c>
      <c r="B4" s="9"/>
      <c r="C4" s="16">
        <v>262</v>
      </c>
      <c r="D4" s="19">
        <v>-38.7</v>
      </c>
      <c r="E4" s="10">
        <f aca="true" t="shared" si="0" ref="E4:E9">C4*D4</f>
        <v>-10139.400000000001</v>
      </c>
    </row>
    <row r="5" spans="1:5" ht="12.75">
      <c r="A5" s="5" t="s">
        <v>6</v>
      </c>
      <c r="B5" s="11"/>
      <c r="C5" s="17">
        <v>75</v>
      </c>
      <c r="D5" s="20">
        <v>1250</v>
      </c>
      <c r="E5" s="12">
        <f t="shared" si="0"/>
        <v>93750</v>
      </c>
    </row>
    <row r="6" spans="1:5" ht="12.75">
      <c r="A6" s="5" t="s">
        <v>16</v>
      </c>
      <c r="B6" s="11"/>
      <c r="C6" s="17">
        <v>100</v>
      </c>
      <c r="D6" s="20">
        <v>500</v>
      </c>
      <c r="E6" s="12">
        <f t="shared" si="0"/>
        <v>50000</v>
      </c>
    </row>
    <row r="7" spans="1:5" ht="12.75">
      <c r="A7" s="5" t="s">
        <v>11</v>
      </c>
      <c r="B7" s="11"/>
      <c r="C7" s="17">
        <v>0</v>
      </c>
      <c r="D7" s="20">
        <v>1290</v>
      </c>
      <c r="E7" s="12">
        <f t="shared" si="0"/>
        <v>0</v>
      </c>
    </row>
    <row r="8" spans="1:5" ht="12.75">
      <c r="A8" s="5" t="s">
        <v>17</v>
      </c>
      <c r="B8" s="11"/>
      <c r="C8" s="17">
        <v>0</v>
      </c>
      <c r="D8" s="20">
        <v>530</v>
      </c>
      <c r="E8" s="12">
        <f t="shared" si="0"/>
        <v>0</v>
      </c>
    </row>
    <row r="9" spans="1:5" ht="13.5" thickBot="1">
      <c r="A9" s="5" t="s">
        <v>8</v>
      </c>
      <c r="B9" s="15">
        <v>40</v>
      </c>
      <c r="C9" s="13">
        <f>B9*0.75</f>
        <v>30</v>
      </c>
      <c r="D9" s="21">
        <v>270</v>
      </c>
      <c r="E9" s="14">
        <f t="shared" si="0"/>
        <v>8100</v>
      </c>
    </row>
    <row r="10" spans="1:5" s="3" customFormat="1" ht="19.5" customHeight="1" thickBot="1">
      <c r="A10" s="7" t="s">
        <v>13</v>
      </c>
      <c r="B10" s="8"/>
      <c r="C10" s="18">
        <f>SUM(C4:C9)</f>
        <v>467</v>
      </c>
      <c r="D10" s="22">
        <f>E10/C10</f>
        <v>303.4488222698073</v>
      </c>
      <c r="E10" s="18">
        <f>SUM(E4:E9)</f>
        <v>141710.6</v>
      </c>
    </row>
    <row r="11" ht="31.5" customHeight="1"/>
    <row r="12" ht="12.75">
      <c r="A12" t="s">
        <v>9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Versicherungs-AG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g5211</dc:creator>
  <cp:keywords/>
  <dc:description/>
  <cp:lastModifiedBy>Olaf Straub</cp:lastModifiedBy>
  <dcterms:created xsi:type="dcterms:W3CDTF">2009-07-09T07:17:34Z</dcterms:created>
  <dcterms:modified xsi:type="dcterms:W3CDTF">2012-03-30T16:53:52Z</dcterms:modified>
  <cp:category/>
  <cp:version/>
  <cp:contentType/>
  <cp:contentStatus/>
</cp:coreProperties>
</file>